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DC 12-17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H9" i="3"/>
  <c r="H14" i="3" l="1"/>
  <c r="H20" i="3"/>
  <c r="H18" i="3"/>
  <c r="H12" i="3"/>
  <c r="H10" i="3"/>
  <c r="H13" i="3"/>
  <c r="H11" i="3"/>
  <c r="H8" i="3"/>
  <c r="H15" i="3"/>
  <c r="H16" i="3"/>
  <c r="H7" i="3"/>
  <c r="F21" i="3"/>
  <c r="E21" i="3"/>
  <c r="D21" i="3"/>
  <c r="H17" i="3" l="1"/>
  <c r="G21" i="3"/>
  <c r="C21" i="3"/>
  <c r="H21" i="3" l="1"/>
  <c r="I17" i="3" s="1"/>
  <c r="I9" i="3" l="1"/>
  <c r="I19" i="3"/>
  <c r="I18" i="3"/>
  <c r="I13" i="3"/>
  <c r="I10" i="3"/>
  <c r="I7" i="3"/>
  <c r="I21" i="3" s="1"/>
  <c r="I8" i="3"/>
  <c r="I20" i="3"/>
  <c r="I16" i="3"/>
  <c r="I15" i="3"/>
  <c r="I14" i="3"/>
  <c r="I11" i="3"/>
  <c r="I12" i="3"/>
</calcChain>
</file>

<file path=xl/sharedStrings.xml><?xml version="1.0" encoding="utf-8"?>
<sst xmlns="http://schemas.openxmlformats.org/spreadsheetml/2006/main" count="41" uniqueCount="40">
  <si>
    <t>2016-2017</t>
  </si>
  <si>
    <t>2015-2016</t>
  </si>
  <si>
    <t>2014-2015</t>
  </si>
  <si>
    <t>2013-2014</t>
  </si>
  <si>
    <t>2012-2013</t>
  </si>
  <si>
    <t>TOTAL</t>
  </si>
  <si>
    <t>SECTEUR AGRICULTURE</t>
  </si>
  <si>
    <t>SECTEUR INDUSTRIE</t>
  </si>
  <si>
    <t>INSTITUTIONS RELIGIEUSES</t>
  </si>
  <si>
    <t>MISSIONS DIPLOMATIQUES</t>
  </si>
  <si>
    <t>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</si>
  <si>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</si>
  <si>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</si>
  <si>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</si>
  <si>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</si>
  <si>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</si>
  <si>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</si>
  <si>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</si>
  <si>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</si>
  <si>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</si>
  <si>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</si>
  <si>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</si>
  <si>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</si>
  <si>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</si>
  <si>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</si>
  <si>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ORGANISATIONS INTERNATIONALES</t>
  </si>
  <si>
    <t>LIGNES AERIENNES</t>
  </si>
  <si>
    <t>AUTRES BENEFICIAIRES</t>
  </si>
  <si>
    <t>MINISTERE DE L'ECONOMIE ET DES FINANCES</t>
  </si>
  <si>
    <t>TOTAL DES DROITS CONCEDES PAR CATEGORIE DE BENEFICIAIRE DE 2012 A 2017</t>
  </si>
  <si>
    <t>CATEGORIE DE BENEFICIARE</t>
  </si>
  <si>
    <t>SECTEUR TOURISTIQUE</t>
  </si>
  <si>
    <t>SECTEUR ONG</t>
  </si>
  <si>
    <t>ORGANISME AUTONOME</t>
  </si>
  <si>
    <t>ENTREPRISE PRIVEE CONTRACTUELLE</t>
  </si>
  <si>
    <t>ZONE FRANCHE INDUSTRIELLE</t>
  </si>
  <si>
    <t>ZONE FRANCHE AGRICOLE</t>
  </si>
  <si>
    <t>D</t>
  </si>
  <si>
    <t>ADMINISTRATION PUBLIQUE</t>
  </si>
  <si>
    <t>Rapporté au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</si>
</sst>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1" xfId="0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justify" vertical="justify"/>
    </xf>
    <xf numFmtId="0" fontId="2" fillId="0" borderId="9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" fontId="0" fillId="0" borderId="12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left" vertical="center"/>
    </xf>
    <xf numFmtId="0" fontId="0" fillId="0" borderId="0" xfId="0" quotePrefix="1"/>
    <xf numFmtId="0" fontId="3" fillId="0" borderId="4" xfId="0" applyFont="1" applyBorder="1" applyAlignment="1">
      <alignment horizontal="center" vertical="justify"/>
    </xf>
    <xf numFmtId="4" fontId="3" fillId="0" borderId="8" xfId="0" applyNumberFormat="1" applyFont="1" applyBorder="1"/>
    <xf numFmtId="4" fontId="3" fillId="0" borderId="9" xfId="0" applyNumberFormat="1" applyFont="1" applyBorder="1"/>
    <xf numFmtId="164" fontId="0" fillId="0" borderId="12" xfId="0" applyNumberFormat="1" applyFont="1" applyBorder="1"/>
    <xf numFmtId="4" fontId="0" fillId="0" borderId="1" xfId="2" applyNumberFormat="1" applyFont="1" applyBorder="1"/>
    <xf numFmtId="4" fontId="0" fillId="0" borderId="2" xfId="2" applyNumberFormat="1" applyFont="1" applyBorder="1"/>
    <xf numFmtId="4" fontId="0" fillId="0" borderId="16" xfId="0" applyNumberFormat="1" applyBorder="1"/>
    <xf numFmtId="16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0" xfId="0" applyNumberFormat="1"/>
    <xf numFmtId="4" fontId="2" fillId="0" borderId="18" xfId="0" applyNumberFormat="1" applyFont="1" applyBorder="1"/>
    <xf numFmtId="4" fontId="2" fillId="0" borderId="19" xfId="0" applyNumberFormat="1" applyFont="1" applyBorder="1"/>
    <xf numFmtId="10" fontId="0" fillId="0" borderId="3" xfId="3" applyNumberFormat="1" applyFont="1" applyBorder="1"/>
    <xf numFmtId="0" fontId="3" fillId="0" borderId="17" xfId="0" applyFont="1" applyBorder="1" applyAlignment="1">
      <alignment horizontal="center"/>
    </xf>
    <xf numFmtId="4" fontId="2" fillId="0" borderId="20" xfId="0" applyNumberFormat="1" applyFont="1" applyBorder="1"/>
    <xf numFmtId="4" fontId="5" fillId="0" borderId="17" xfId="0" applyNumberFormat="1" applyFont="1" applyBorder="1"/>
    <xf numFmtId="0" fontId="2" fillId="0" borderId="10" xfId="0" applyFont="1" applyFill="1" applyBorder="1" applyAlignment="1">
      <alignment horizontal="center"/>
    </xf>
    <xf numFmtId="10" fontId="0" fillId="0" borderId="7" xfId="3" applyNumberFormat="1" applyFont="1" applyBorder="1"/>
    <xf numFmtId="10" fontId="0" fillId="0" borderId="4" xfId="0" applyNumberFormat="1" applyBorder="1"/>
    <xf numFmtId="164" fontId="2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Droits Concédés par secteur de 2012-2013 à 2016-2017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'DC 12-17'!$C$6</c:f>
              <c:strCache>
                <c:ptCount val="1"/>
                <c:pt idx="0">
                  <c:v>2016-2017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'DC 12-17'!$B$7:$B$20</c:f>
              <c:strCache>
                <c:ptCount val="14"/>
                <c:pt idx="0">
                  <c:v>SECTEUR INDUSTRIE</c:v>
                </c:pt>
                <c:pt idx="1">
                  <c:v>MISSIONS DIPLOMATIQUES</c:v>
                </c:pt>
                <c:pt idx="2">
                  <c:v>SECTEUR ONG</c:v>
                </c:pt>
                <c:pt idx="3">
                  <c:v>ADMINISTRATION PUBLIQUE</c:v>
                </c:pt>
                <c:pt idx="4">
                  <c:v>ORGANISATIONS INTERNATIONALES</c:v>
                </c:pt>
                <c:pt idx="5">
                  <c:v>ENTREPRISE PRIVEE CONTRACTUELLE</c:v>
                </c:pt>
                <c:pt idx="6">
                  <c:v>ORGANISME AUTONOME</c:v>
                </c:pt>
                <c:pt idx="7">
                  <c:v>AUTRES BENEFICIAIRES</c:v>
                </c:pt>
                <c:pt idx="8">
                  <c:v>INSTITUTIONS RELIGIEUSES</c:v>
                </c:pt>
                <c:pt idx="9">
                  <c:v>SECTEUR TOURISTIQUE</c:v>
                </c:pt>
                <c:pt idx="10">
                  <c:v>SECTEUR AGRICULTURE</c:v>
                </c:pt>
                <c:pt idx="11">
                  <c:v>ZONE FRANCHE INDUSTRIELLE</c:v>
                </c:pt>
                <c:pt idx="12">
                  <c:v>LIGNES AERIENNES</c:v>
                </c:pt>
                <c:pt idx="13">
                  <c:v>ZONE FRANCHE AGRICOLE</c:v>
                </c:pt>
              </c:strCache>
            </c:strRef>
          </c:cat>
          <c:val>
            <c:numRef>
              <c:f>'DC 12-17'!$C$7:$C$20</c:f>
              <c:numCache>
                <c:formatCode>#,##0.00</c:formatCode>
                <c:ptCount val="14"/>
                <c:pt idx="0">
                  <c:v>4542666760.6999998</c:v>
                </c:pt>
                <c:pt idx="1">
                  <c:v>1344341713.0900016</c:v>
                </c:pt>
                <c:pt idx="2">
                  <c:v>1572596334.9300003</c:v>
                </c:pt>
                <c:pt idx="3">
                  <c:v>959780189.61000025</c:v>
                </c:pt>
                <c:pt idx="4">
                  <c:v>673480489.57000005</c:v>
                </c:pt>
                <c:pt idx="5">
                  <c:v>242209948.51000002</c:v>
                </c:pt>
                <c:pt idx="6">
                  <c:v>475425966.53999996</c:v>
                </c:pt>
                <c:pt idx="7">
                  <c:v>146185114.98999998</c:v>
                </c:pt>
                <c:pt idx="8">
                  <c:v>174664499.18000001</c:v>
                </c:pt>
                <c:pt idx="9">
                  <c:v>84757571.279999986</c:v>
                </c:pt>
                <c:pt idx="10" formatCode="#,##0.00\ _€">
                  <c:v>100357205.91000001</c:v>
                </c:pt>
                <c:pt idx="11">
                  <c:v>47076998.910000004</c:v>
                </c:pt>
                <c:pt idx="12">
                  <c:v>16910799.190000005</c:v>
                </c:pt>
                <c:pt idx="13" formatCode="#,##0.00\ _€">
                  <c:v>10565209.57</c:v>
                </c:pt>
              </c:numCache>
            </c:numRef>
          </c:val>
        </c:ser>
        <c:ser>
          <c:idx val="1"/>
          <c:order val="1"/>
          <c:tx>
            <c:strRef>
              <c:f>'DC 12-17'!$D$6</c:f>
              <c:strCache>
                <c:ptCount val="1"/>
                <c:pt idx="0">
                  <c:v>2015-2016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'DC 12-17'!$B$7:$B$20</c:f>
              <c:strCache>
                <c:ptCount val="14"/>
                <c:pt idx="0">
                  <c:v>SECTEUR INDUSTRIE</c:v>
                </c:pt>
                <c:pt idx="1">
                  <c:v>MISSIONS DIPLOMATIQUES</c:v>
                </c:pt>
                <c:pt idx="2">
                  <c:v>SECTEUR ONG</c:v>
                </c:pt>
                <c:pt idx="3">
                  <c:v>ADMINISTRATION PUBLIQUE</c:v>
                </c:pt>
                <c:pt idx="4">
                  <c:v>ORGANISATIONS INTERNATIONALES</c:v>
                </c:pt>
                <c:pt idx="5">
                  <c:v>ENTREPRISE PRIVEE CONTRACTUELLE</c:v>
                </c:pt>
                <c:pt idx="6">
                  <c:v>ORGANISME AUTONOME</c:v>
                </c:pt>
                <c:pt idx="7">
                  <c:v>AUTRES BENEFICIAIRES</c:v>
                </c:pt>
                <c:pt idx="8">
                  <c:v>INSTITUTIONS RELIGIEUSES</c:v>
                </c:pt>
                <c:pt idx="9">
                  <c:v>SECTEUR TOURISTIQUE</c:v>
                </c:pt>
                <c:pt idx="10">
                  <c:v>SECTEUR AGRICULTURE</c:v>
                </c:pt>
                <c:pt idx="11">
                  <c:v>ZONE FRANCHE INDUSTRIELLE</c:v>
                </c:pt>
                <c:pt idx="12">
                  <c:v>LIGNES AERIENNES</c:v>
                </c:pt>
                <c:pt idx="13">
                  <c:v>ZONE FRANCHE AGRICOLE</c:v>
                </c:pt>
              </c:strCache>
            </c:strRef>
          </c:cat>
          <c:val>
            <c:numRef>
              <c:f>'DC 12-17'!$D$7:$D$20</c:f>
              <c:numCache>
                <c:formatCode>#,##0.00</c:formatCode>
                <c:ptCount val="14"/>
                <c:pt idx="0">
                  <c:v>3675930968.3599992</c:v>
                </c:pt>
                <c:pt idx="1">
                  <c:v>1251862260.9300001</c:v>
                </c:pt>
                <c:pt idx="2">
                  <c:v>855882151.6099999</c:v>
                </c:pt>
                <c:pt idx="3">
                  <c:v>1198608394.6999998</c:v>
                </c:pt>
                <c:pt idx="4">
                  <c:v>377751078.81000006</c:v>
                </c:pt>
                <c:pt idx="5">
                  <c:v>547425481.4799999</c:v>
                </c:pt>
                <c:pt idx="6">
                  <c:v>318841640.24999988</c:v>
                </c:pt>
                <c:pt idx="7">
                  <c:v>72573362.299999997</c:v>
                </c:pt>
                <c:pt idx="8">
                  <c:v>165429873.5</c:v>
                </c:pt>
                <c:pt idx="9">
                  <c:v>175186496.98999995</c:v>
                </c:pt>
                <c:pt idx="10">
                  <c:v>78259404.450000003</c:v>
                </c:pt>
                <c:pt idx="11">
                  <c:v>63873888.859999999</c:v>
                </c:pt>
                <c:pt idx="12">
                  <c:v>9711433.7599999979</c:v>
                </c:pt>
                <c:pt idx="13" formatCode="#,##0.00\ _€">
                  <c:v>10523108.16</c:v>
                </c:pt>
              </c:numCache>
            </c:numRef>
          </c:val>
        </c:ser>
        <c:ser>
          <c:idx val="2"/>
          <c:order val="2"/>
          <c:tx>
            <c:strRef>
              <c:f>'DC 12-17'!$E$6</c:f>
              <c:strCache>
                <c:ptCount val="1"/>
                <c:pt idx="0">
                  <c:v>2014-2015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'DC 12-17'!$B$7:$B$20</c:f>
              <c:strCache>
                <c:ptCount val="14"/>
                <c:pt idx="0">
                  <c:v>SECTEUR INDUSTRIE</c:v>
                </c:pt>
                <c:pt idx="1">
                  <c:v>MISSIONS DIPLOMATIQUES</c:v>
                </c:pt>
                <c:pt idx="2">
                  <c:v>SECTEUR ONG</c:v>
                </c:pt>
                <c:pt idx="3">
                  <c:v>ADMINISTRATION PUBLIQUE</c:v>
                </c:pt>
                <c:pt idx="4">
                  <c:v>ORGANISATIONS INTERNATIONALES</c:v>
                </c:pt>
                <c:pt idx="5">
                  <c:v>ENTREPRISE PRIVEE CONTRACTUELLE</c:v>
                </c:pt>
                <c:pt idx="6">
                  <c:v>ORGANISME AUTONOME</c:v>
                </c:pt>
                <c:pt idx="7">
                  <c:v>AUTRES BENEFICIAIRES</c:v>
                </c:pt>
                <c:pt idx="8">
                  <c:v>INSTITUTIONS RELIGIEUSES</c:v>
                </c:pt>
                <c:pt idx="9">
                  <c:v>SECTEUR TOURISTIQUE</c:v>
                </c:pt>
                <c:pt idx="10">
                  <c:v>SECTEUR AGRICULTURE</c:v>
                </c:pt>
                <c:pt idx="11">
                  <c:v>ZONE FRANCHE INDUSTRIELLE</c:v>
                </c:pt>
                <c:pt idx="12">
                  <c:v>LIGNES AERIENNES</c:v>
                </c:pt>
                <c:pt idx="13">
                  <c:v>ZONE FRANCHE AGRICOLE</c:v>
                </c:pt>
              </c:strCache>
            </c:strRef>
          </c:cat>
          <c:val>
            <c:numRef>
              <c:f>'DC 12-17'!$E$7:$E$20</c:f>
              <c:numCache>
                <c:formatCode>#,##0.00</c:formatCode>
                <c:ptCount val="14"/>
                <c:pt idx="0">
                  <c:v>2819445678.2500014</c:v>
                </c:pt>
                <c:pt idx="1">
                  <c:v>1549316673.2600005</c:v>
                </c:pt>
                <c:pt idx="2">
                  <c:v>1061521024.3900001</c:v>
                </c:pt>
                <c:pt idx="3">
                  <c:v>963868157.38999975</c:v>
                </c:pt>
                <c:pt idx="4">
                  <c:v>334652424.58000004</c:v>
                </c:pt>
                <c:pt idx="5">
                  <c:v>596498488.20000005</c:v>
                </c:pt>
                <c:pt idx="6">
                  <c:v>424749737.56999999</c:v>
                </c:pt>
                <c:pt idx="7">
                  <c:v>128267041.86</c:v>
                </c:pt>
                <c:pt idx="8">
                  <c:v>198697969.47000003</c:v>
                </c:pt>
                <c:pt idx="9">
                  <c:v>264866759.75999999</c:v>
                </c:pt>
                <c:pt idx="10">
                  <c:v>85664539.99000001</c:v>
                </c:pt>
                <c:pt idx="11">
                  <c:v>62500746.32</c:v>
                </c:pt>
                <c:pt idx="12">
                  <c:v>12965573.270000001</c:v>
                </c:pt>
                <c:pt idx="13" formatCode="#,##0.00\ _€">
                  <c:v>9949246.0599999987</c:v>
                </c:pt>
              </c:numCache>
            </c:numRef>
          </c:val>
        </c:ser>
        <c:ser>
          <c:idx val="3"/>
          <c:order val="3"/>
          <c:tx>
            <c:strRef>
              <c:f>'DC 12-17'!$F$6</c:f>
              <c:strCache>
                <c:ptCount val="1"/>
                <c:pt idx="0">
                  <c:v>2013-2014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'DC 12-17'!$B$7:$B$20</c:f>
              <c:strCache>
                <c:ptCount val="14"/>
                <c:pt idx="0">
                  <c:v>SECTEUR INDUSTRIE</c:v>
                </c:pt>
                <c:pt idx="1">
                  <c:v>MISSIONS DIPLOMATIQUES</c:v>
                </c:pt>
                <c:pt idx="2">
                  <c:v>SECTEUR ONG</c:v>
                </c:pt>
                <c:pt idx="3">
                  <c:v>ADMINISTRATION PUBLIQUE</c:v>
                </c:pt>
                <c:pt idx="4">
                  <c:v>ORGANISATIONS INTERNATIONALES</c:v>
                </c:pt>
                <c:pt idx="5">
                  <c:v>ENTREPRISE PRIVEE CONTRACTUELLE</c:v>
                </c:pt>
                <c:pt idx="6">
                  <c:v>ORGANISME AUTONOME</c:v>
                </c:pt>
                <c:pt idx="7">
                  <c:v>AUTRES BENEFICIAIRES</c:v>
                </c:pt>
                <c:pt idx="8">
                  <c:v>INSTITUTIONS RELIGIEUSES</c:v>
                </c:pt>
                <c:pt idx="9">
                  <c:v>SECTEUR TOURISTIQUE</c:v>
                </c:pt>
                <c:pt idx="10">
                  <c:v>SECTEUR AGRICULTURE</c:v>
                </c:pt>
                <c:pt idx="11">
                  <c:v>ZONE FRANCHE INDUSTRIELLE</c:v>
                </c:pt>
                <c:pt idx="12">
                  <c:v>LIGNES AERIENNES</c:v>
                </c:pt>
                <c:pt idx="13">
                  <c:v>ZONE FRANCHE AGRICOLE</c:v>
                </c:pt>
              </c:strCache>
            </c:strRef>
          </c:cat>
          <c:val>
            <c:numRef>
              <c:f>'DC 12-17'!$F$7:$F$20</c:f>
              <c:numCache>
                <c:formatCode>#,##0.00</c:formatCode>
                <c:ptCount val="14"/>
                <c:pt idx="0">
                  <c:v>3308203978.8200006</c:v>
                </c:pt>
                <c:pt idx="1">
                  <c:v>1630707112.2900002</c:v>
                </c:pt>
                <c:pt idx="2">
                  <c:v>480016003.13999993</c:v>
                </c:pt>
                <c:pt idx="3">
                  <c:v>570183475.72999978</c:v>
                </c:pt>
                <c:pt idx="4">
                  <c:v>436471351.13999993</c:v>
                </c:pt>
                <c:pt idx="5">
                  <c:v>599210472.23000002</c:v>
                </c:pt>
                <c:pt idx="6">
                  <c:v>380075323.27999997</c:v>
                </c:pt>
                <c:pt idx="7">
                  <c:v>340839683.19999999</c:v>
                </c:pt>
                <c:pt idx="8">
                  <c:v>174250209.76999998</c:v>
                </c:pt>
                <c:pt idx="9">
                  <c:v>204319974.82999998</c:v>
                </c:pt>
                <c:pt idx="10">
                  <c:v>53895760.339999996</c:v>
                </c:pt>
                <c:pt idx="11">
                  <c:v>12407711.029999999</c:v>
                </c:pt>
                <c:pt idx="12">
                  <c:v>8522711.339999998</c:v>
                </c:pt>
                <c:pt idx="13" formatCode="#,##0.00\ _€">
                  <c:v>1247260.78</c:v>
                </c:pt>
              </c:numCache>
            </c:numRef>
          </c:val>
        </c:ser>
        <c:ser>
          <c:idx val="4"/>
          <c:order val="4"/>
          <c:tx>
            <c:strRef>
              <c:f>'DC 12-17'!$G$6</c:f>
              <c:strCache>
                <c:ptCount val="1"/>
                <c:pt idx="0">
                  <c:v>2012-2013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'DC 12-17'!$B$7:$B$20</c:f>
              <c:strCache>
                <c:ptCount val="14"/>
                <c:pt idx="0">
                  <c:v>SECTEUR INDUSTRIE</c:v>
                </c:pt>
                <c:pt idx="1">
                  <c:v>MISSIONS DIPLOMATIQUES</c:v>
                </c:pt>
                <c:pt idx="2">
                  <c:v>SECTEUR ONG</c:v>
                </c:pt>
                <c:pt idx="3">
                  <c:v>ADMINISTRATION PUBLIQUE</c:v>
                </c:pt>
                <c:pt idx="4">
                  <c:v>ORGANISATIONS INTERNATIONALES</c:v>
                </c:pt>
                <c:pt idx="5">
                  <c:v>ENTREPRISE PRIVEE CONTRACTUELLE</c:v>
                </c:pt>
                <c:pt idx="6">
                  <c:v>ORGANISME AUTONOME</c:v>
                </c:pt>
                <c:pt idx="7">
                  <c:v>AUTRES BENEFICIAIRES</c:v>
                </c:pt>
                <c:pt idx="8">
                  <c:v>INSTITUTIONS RELIGIEUSES</c:v>
                </c:pt>
                <c:pt idx="9">
                  <c:v>SECTEUR TOURISTIQUE</c:v>
                </c:pt>
                <c:pt idx="10">
                  <c:v>SECTEUR AGRICULTURE</c:v>
                </c:pt>
                <c:pt idx="11">
                  <c:v>ZONE FRANCHE INDUSTRIELLE</c:v>
                </c:pt>
                <c:pt idx="12">
                  <c:v>LIGNES AERIENNES</c:v>
                </c:pt>
                <c:pt idx="13">
                  <c:v>ZONE FRANCHE AGRICOLE</c:v>
                </c:pt>
              </c:strCache>
            </c:strRef>
          </c:cat>
          <c:val>
            <c:numRef>
              <c:f>'DC 12-17'!$G$7:$G$20</c:f>
              <c:numCache>
                <c:formatCode>#,##0.00</c:formatCode>
                <c:ptCount val="14"/>
                <c:pt idx="0">
                  <c:v>2379773803.789999</c:v>
                </c:pt>
                <c:pt idx="1">
                  <c:v>2461273945.8899999</c:v>
                </c:pt>
                <c:pt idx="2">
                  <c:v>676048346.75000012</c:v>
                </c:pt>
                <c:pt idx="3">
                  <c:v>808777243.10000026</c:v>
                </c:pt>
                <c:pt idx="4">
                  <c:v>625738117.75000024</c:v>
                </c:pt>
                <c:pt idx="5">
                  <c:v>354356352.06999993</c:v>
                </c:pt>
                <c:pt idx="6">
                  <c:v>378013172.37999994</c:v>
                </c:pt>
                <c:pt idx="7">
                  <c:v>292807165.29999995</c:v>
                </c:pt>
                <c:pt idx="8">
                  <c:v>215810878.93999997</c:v>
                </c:pt>
                <c:pt idx="9">
                  <c:v>169615113.29000002</c:v>
                </c:pt>
                <c:pt idx="10">
                  <c:v>37906393.68</c:v>
                </c:pt>
                <c:pt idx="11">
                  <c:v>8287229.2000000002</c:v>
                </c:pt>
                <c:pt idx="12">
                  <c:v>6412260.8400000008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2319680"/>
        <c:axId val="1862325664"/>
      </c:barChart>
      <c:catAx>
        <c:axId val="18623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325664"/>
        <c:crosses val="autoZero"/>
        <c:auto val="1"/>
        <c:lblAlgn val="ctr"/>
        <c:lblOffset val="100"/>
        <c:noMultiLvlLbl val="0"/>
      </c:catAx>
      <c:valAx>
        <c:axId val="186232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3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Total des droits concédés de 2012-2013 à 2016-2017</a:t>
            </a:r>
          </a:p>
        </c:rich>
      </c:tx>
      <c:layout>
        <c:manualLayout>
          <c:xMode val="edge"/>
          <c:yMode val="edge"/>
          <c:x val="0.22484188354576223"/>
          <c:y val="2.2000945189071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76283544515903"/>
          <c:y val="0.19850404470863123"/>
          <c:w val="0.79305469893695824"/>
          <c:h val="0.74114274464961327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'DC 12-17'!$C$6:$G$6</c:f>
              <c:strCache>
                <c:ptCount val="5"/>
                <c:pt idx="0">
                  <c:v>2016-2017</c:v>
                </c:pt>
                <c:pt idx="1">
                  <c:v>2015-2016</c:v>
                </c:pt>
                <c:pt idx="2">
                  <c:v>2014-2015</c:v>
                </c:pt>
                <c:pt idx="3">
                  <c:v>2013-2014</c:v>
                </c:pt>
                <c:pt idx="4">
                  <c:v>2012-2013</c:v>
                </c:pt>
              </c:strCache>
            </c:strRef>
          </c:cat>
          <c:val>
            <c:numRef>
              <c:f>'DC 12-17'!$C$21:$G$21</c:f>
              <c:numCache>
                <c:formatCode>#,##0.00</c:formatCode>
                <c:ptCount val="5"/>
                <c:pt idx="0">
                  <c:v>10391018801.980001</c:v>
                </c:pt>
                <c:pt idx="1">
                  <c:v>8801859544.1599998</c:v>
                </c:pt>
                <c:pt idx="2">
                  <c:v>8512964060.3700018</c:v>
                </c:pt>
                <c:pt idx="3">
                  <c:v>8200351027.9200001</c:v>
                </c:pt>
                <c:pt idx="4">
                  <c:v>8414820022.9799986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322944"/>
        <c:axId val="1862323488"/>
      </c:lineChart>
      <c:catAx>
        <c:axId val="186232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323488"/>
        <c:crosses val="autoZero"/>
        <c:auto val="1"/>
        <c:lblAlgn val="ctr"/>
        <c:lblOffset val="100"/>
        <c:noMultiLvlLbl val="0"/>
      </c:catAx>
      <c:valAx>
        <c:axId val="1862323488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32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22</xdr:row>
      <xdr:rowOff>19051</xdr:rowOff>
    </xdr:from>
    <xdr:to>
      <xdr:col>4</xdr:col>
      <xdr:colOff>333376</xdr:colOff>
      <xdr:row>48</xdr:row>
      <xdr:rowOff>19051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547686</xdr:colOff>
      <xdr:row>22</xdr:row>
      <xdr:rowOff>28576</xdr:rowOff>
    </xdr:from>
    <xdr:to>
      <xdr:col>9</xdr:col>
      <xdr:colOff>19050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5"/>
  <sheetViews>
    <sheetView tabSelected="1" topLeftCell="A16" workbookViewId="0">
      <selection activeCell="E20" sqref="E20"/>
    </sheetView>
  </sheetViews>
  <sheetFormatPr defaultRowHeight="15" x14ac:dyDescent="0.25"/>
  <cols>
    <col min="1" max="1" width="6.28515625" customWidth="1"/>
    <col min="2" max="2" width="36.42578125" customWidth="1"/>
    <col min="3" max="7" width="20.7109375" customWidth="1"/>
    <col min="8" max="8" width="24" customWidth="1"/>
    <col min="9" max="9" width="15.5703125" customWidth="1"/>
    <col min="10" max="10" width="13.85546875" bestFit="1" customWidth="1"/>
  </cols>
  <sheetData>
    <row r="1" spans="1:9" ht="20.100000000000001" customHeight="1" x14ac:dyDescent="0.25">
      <c r="B1" s="7"/>
    </row>
    <row r="2" spans="1:9" ht="20.100000000000001" customHeight="1" x14ac:dyDescent="0.25">
      <c r="B2" s="7"/>
    </row>
    <row r="3" spans="1:9" ht="20.100000000000001" customHeight="1" x14ac:dyDescent="0.35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9" ht="20.100000000000001" customHeight="1" x14ac:dyDescent="0.3">
      <c r="A4" s="37" t="s">
        <v>29</v>
      </c>
      <c r="B4" s="37"/>
      <c r="C4" s="37"/>
      <c r="D4" s="37"/>
      <c r="E4" s="37"/>
      <c r="F4" s="37"/>
      <c r="G4" s="37"/>
      <c r="H4" s="37"/>
      <c r="I4" s="37"/>
    </row>
    <row r="5" spans="1:9" ht="20.100000000000001" customHeight="1" thickBot="1" x14ac:dyDescent="0.3">
      <c r="B5" s="7"/>
    </row>
    <row r="6" spans="1:9" ht="20.100000000000001" customHeight="1" thickBot="1" x14ac:dyDescent="0.3">
      <c r="A6" s="8" t="s">
        <v>10</v>
      </c>
      <c r="B6" s="9" t="s">
        <v>30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30" t="s">
        <v>5</v>
      </c>
      <c r="I6" s="33" t="s">
        <v>39</v>
      </c>
    </row>
    <row r="7" spans="1:9" ht="20.100000000000001" customHeight="1" x14ac:dyDescent="0.25">
      <c r="A7" s="11" t="s">
        <v>11</v>
      </c>
      <c r="B7" s="1" t="s">
        <v>7</v>
      </c>
      <c r="C7" s="22">
        <v>4542666760.6999998</v>
      </c>
      <c r="D7" s="24">
        <v>3675930968.3599992</v>
      </c>
      <c r="E7" s="24">
        <v>2819445678.2500014</v>
      </c>
      <c r="F7" s="24">
        <v>3308203978.8200006</v>
      </c>
      <c r="G7" s="25">
        <v>2379773803.789999</v>
      </c>
      <c r="H7" s="28">
        <f t="shared" ref="H7:H21" si="0">SUM(C7:G7)</f>
        <v>16726021189.92</v>
      </c>
      <c r="I7" s="29">
        <f>H7/H21</f>
        <v>0.37738354530166074</v>
      </c>
    </row>
    <row r="8" spans="1:9" ht="20.100000000000001" customHeight="1" x14ac:dyDescent="0.25">
      <c r="A8" s="11" t="s">
        <v>12</v>
      </c>
      <c r="B8" s="2" t="s">
        <v>9</v>
      </c>
      <c r="C8" s="12">
        <v>1344341713.0900016</v>
      </c>
      <c r="D8" s="3">
        <v>1251862260.9300001</v>
      </c>
      <c r="E8" s="3">
        <v>1549316673.2600005</v>
      </c>
      <c r="F8" s="3">
        <v>1630707112.2900002</v>
      </c>
      <c r="G8" s="13">
        <v>2461273945.8899999</v>
      </c>
      <c r="H8" s="27">
        <f t="shared" si="0"/>
        <v>8237501705.460001</v>
      </c>
      <c r="I8" s="29">
        <f>H8/H21</f>
        <v>0.18585995812969794</v>
      </c>
    </row>
    <row r="9" spans="1:9" ht="20.100000000000001" customHeight="1" x14ac:dyDescent="0.25">
      <c r="A9" s="11" t="s">
        <v>13</v>
      </c>
      <c r="B9" s="2" t="s">
        <v>32</v>
      </c>
      <c r="C9" s="12">
        <v>1572596334.9300003</v>
      </c>
      <c r="D9" s="3">
        <v>855882151.6099999</v>
      </c>
      <c r="E9" s="3">
        <v>1061521024.3900001</v>
      </c>
      <c r="F9" s="3">
        <v>480016003.13999993</v>
      </c>
      <c r="G9" s="13">
        <v>676048346.75000012</v>
      </c>
      <c r="H9" s="27">
        <f>SUM(C9:G9)</f>
        <v>4646063860.8200006</v>
      </c>
      <c r="I9" s="29">
        <f>H9/H21</f>
        <v>0.10482756368566813</v>
      </c>
    </row>
    <row r="10" spans="1:9" ht="20.100000000000001" customHeight="1" x14ac:dyDescent="0.25">
      <c r="A10" s="11" t="s">
        <v>14</v>
      </c>
      <c r="B10" s="2" t="s">
        <v>38</v>
      </c>
      <c r="C10" s="12">
        <v>959780189.61000025</v>
      </c>
      <c r="D10" s="3">
        <v>1198608394.6999998</v>
      </c>
      <c r="E10" s="3">
        <v>963868157.38999975</v>
      </c>
      <c r="F10" s="3">
        <v>570183475.72999978</v>
      </c>
      <c r="G10" s="13">
        <v>808777243.10000026</v>
      </c>
      <c r="H10" s="27">
        <f t="shared" si="0"/>
        <v>4501217460.5299997</v>
      </c>
      <c r="I10" s="29">
        <f>H10/H21</f>
        <v>0.10155944346478937</v>
      </c>
    </row>
    <row r="11" spans="1:9" ht="20.100000000000001" customHeight="1" x14ac:dyDescent="0.25">
      <c r="A11" s="11" t="s">
        <v>15</v>
      </c>
      <c r="B11" s="14" t="s">
        <v>25</v>
      </c>
      <c r="C11" s="12">
        <v>673480489.57000005</v>
      </c>
      <c r="D11" s="3">
        <v>377751078.81000006</v>
      </c>
      <c r="E11" s="3">
        <v>334652424.58000004</v>
      </c>
      <c r="F11" s="3">
        <v>436471351.13999993</v>
      </c>
      <c r="G11" s="13">
        <v>625738117.75000024</v>
      </c>
      <c r="H11" s="27">
        <f t="shared" si="0"/>
        <v>2448093461.8500004</v>
      </c>
      <c r="I11" s="29">
        <f>H11/H21</f>
        <v>5.5235502775731443E-2</v>
      </c>
    </row>
    <row r="12" spans="1:9" ht="20.100000000000001" customHeight="1" x14ac:dyDescent="0.25">
      <c r="A12" s="11" t="s">
        <v>16</v>
      </c>
      <c r="B12" s="14" t="s">
        <v>34</v>
      </c>
      <c r="C12" s="12">
        <v>242209948.51000002</v>
      </c>
      <c r="D12" s="3">
        <v>547425481.4799999</v>
      </c>
      <c r="E12" s="3">
        <v>596498488.20000005</v>
      </c>
      <c r="F12" s="3">
        <v>599210472.23000002</v>
      </c>
      <c r="G12" s="13">
        <v>354356352.06999993</v>
      </c>
      <c r="H12" s="27">
        <f t="shared" si="0"/>
        <v>2339700742.4899998</v>
      </c>
      <c r="I12" s="29">
        <f>H12/H21</f>
        <v>5.2789874598384821E-2</v>
      </c>
    </row>
    <row r="13" spans="1:9" ht="20.100000000000001" customHeight="1" x14ac:dyDescent="0.25">
      <c r="A13" s="11" t="s">
        <v>17</v>
      </c>
      <c r="B13" s="2" t="s">
        <v>33</v>
      </c>
      <c r="C13" s="12">
        <v>475425966.53999996</v>
      </c>
      <c r="D13" s="3">
        <v>318841640.24999988</v>
      </c>
      <c r="E13" s="3">
        <v>424749737.56999999</v>
      </c>
      <c r="F13" s="3">
        <v>380075323.27999997</v>
      </c>
      <c r="G13" s="13">
        <v>378013172.37999994</v>
      </c>
      <c r="H13" s="27">
        <f t="shared" si="0"/>
        <v>1977105840.0199997</v>
      </c>
      <c r="I13" s="29">
        <f>H13/H21</f>
        <v>4.4608768748482873E-2</v>
      </c>
    </row>
    <row r="14" spans="1:9" ht="20.100000000000001" customHeight="1" x14ac:dyDescent="0.25">
      <c r="A14" s="11" t="s">
        <v>18</v>
      </c>
      <c r="B14" s="2" t="s">
        <v>27</v>
      </c>
      <c r="C14" s="12">
        <v>146185114.98999998</v>
      </c>
      <c r="D14" s="3">
        <v>72573362.299999997</v>
      </c>
      <c r="E14" s="3">
        <v>128267041.86</v>
      </c>
      <c r="F14" s="3">
        <v>340839683.19999999</v>
      </c>
      <c r="G14" s="13">
        <v>292807165.29999995</v>
      </c>
      <c r="H14" s="27">
        <f t="shared" si="0"/>
        <v>980672367.64999986</v>
      </c>
      <c r="I14" s="29">
        <f>H14/H21</f>
        <v>2.2126578143172898E-2</v>
      </c>
    </row>
    <row r="15" spans="1:9" ht="20.100000000000001" customHeight="1" x14ac:dyDescent="0.25">
      <c r="A15" s="11" t="s">
        <v>19</v>
      </c>
      <c r="B15" s="2" t="s">
        <v>8</v>
      </c>
      <c r="C15" s="12">
        <v>174664499.18000001</v>
      </c>
      <c r="D15" s="3">
        <v>165429873.5</v>
      </c>
      <c r="E15" s="3">
        <v>198697969.47000003</v>
      </c>
      <c r="F15" s="3">
        <v>174250209.76999998</v>
      </c>
      <c r="G15" s="13">
        <v>215810878.93999997</v>
      </c>
      <c r="H15" s="27">
        <f t="shared" si="0"/>
        <v>928853430.86000001</v>
      </c>
      <c r="I15" s="29">
        <f>H15/H21</f>
        <v>2.0957405041122899E-2</v>
      </c>
    </row>
    <row r="16" spans="1:9" ht="20.100000000000001" customHeight="1" x14ac:dyDescent="0.25">
      <c r="A16" s="11" t="s">
        <v>20</v>
      </c>
      <c r="B16" s="2" t="s">
        <v>31</v>
      </c>
      <c r="C16" s="12">
        <v>84757571.279999986</v>
      </c>
      <c r="D16" s="3">
        <v>175186496.98999995</v>
      </c>
      <c r="E16" s="3">
        <v>264866759.75999999</v>
      </c>
      <c r="F16" s="3">
        <v>204319974.82999998</v>
      </c>
      <c r="G16" s="13">
        <v>169615113.29000002</v>
      </c>
      <c r="H16" s="27">
        <f t="shared" si="0"/>
        <v>898745916.14999986</v>
      </c>
      <c r="I16" s="29">
        <f>H16/H21</f>
        <v>2.0278099394402255E-2</v>
      </c>
    </row>
    <row r="17" spans="1:10" ht="20.100000000000001" customHeight="1" x14ac:dyDescent="0.25">
      <c r="A17" s="11" t="s">
        <v>21</v>
      </c>
      <c r="B17" s="2" t="s">
        <v>6</v>
      </c>
      <c r="C17" s="19">
        <v>100357205.91000001</v>
      </c>
      <c r="D17" s="20">
        <v>78259404.450000003</v>
      </c>
      <c r="E17" s="20">
        <v>85664539.99000001</v>
      </c>
      <c r="F17" s="20">
        <v>53895760.339999996</v>
      </c>
      <c r="G17" s="21">
        <v>37906393.68</v>
      </c>
      <c r="H17" s="36">
        <f t="shared" si="0"/>
        <v>356083304.37</v>
      </c>
      <c r="I17" s="29">
        <f>H17/H21</f>
        <v>8.0341868696702078E-3</v>
      </c>
    </row>
    <row r="18" spans="1:10" ht="20.100000000000001" customHeight="1" x14ac:dyDescent="0.25">
      <c r="A18" s="11" t="s">
        <v>22</v>
      </c>
      <c r="B18" s="2" t="s">
        <v>35</v>
      </c>
      <c r="C18" s="12">
        <v>47076998.910000004</v>
      </c>
      <c r="D18" s="3">
        <v>63873888.859999999</v>
      </c>
      <c r="E18" s="3">
        <v>62500746.32</v>
      </c>
      <c r="F18" s="3">
        <v>12407711.029999999</v>
      </c>
      <c r="G18" s="13">
        <v>8287229.2000000002</v>
      </c>
      <c r="H18" s="27">
        <f t="shared" si="0"/>
        <v>194146574.31999999</v>
      </c>
      <c r="I18" s="29">
        <f>H18/H21</f>
        <v>4.3804633327386329E-3</v>
      </c>
      <c r="J18" s="26"/>
    </row>
    <row r="19" spans="1:10" ht="20.100000000000001" customHeight="1" x14ac:dyDescent="0.25">
      <c r="A19" s="11" t="s">
        <v>23</v>
      </c>
      <c r="B19" s="2" t="s">
        <v>26</v>
      </c>
      <c r="C19" s="12">
        <v>16910799.190000005</v>
      </c>
      <c r="D19" s="3">
        <v>9711433.7599999979</v>
      </c>
      <c r="E19" s="3">
        <v>12965573.270000001</v>
      </c>
      <c r="F19" s="3">
        <v>8522711.339999998</v>
      </c>
      <c r="G19" s="13">
        <v>6412260.8400000008</v>
      </c>
      <c r="H19" s="27">
        <f>SUM(C19:G19)</f>
        <v>54522778.400000006</v>
      </c>
      <c r="I19" s="29">
        <f>H19/H21</f>
        <v>1.2301789635833426E-3</v>
      </c>
    </row>
    <row r="20" spans="1:10" ht="20.100000000000001" customHeight="1" thickBot="1" x14ac:dyDescent="0.3">
      <c r="A20" s="11" t="s">
        <v>24</v>
      </c>
      <c r="B20" s="6" t="s">
        <v>36</v>
      </c>
      <c r="C20" s="23">
        <v>10565209.57</v>
      </c>
      <c r="D20" s="4">
        <v>10523108.16</v>
      </c>
      <c r="E20" s="4">
        <v>9949246.0599999987</v>
      </c>
      <c r="F20" s="4">
        <v>1247260.78</v>
      </c>
      <c r="G20" s="5"/>
      <c r="H20" s="31">
        <f t="shared" si="0"/>
        <v>32284824.57</v>
      </c>
      <c r="I20" s="34">
        <f>H20/H21</f>
        <v>7.2843155089456389E-4</v>
      </c>
    </row>
    <row r="21" spans="1:10" ht="20.100000000000001" customHeight="1" thickBot="1" x14ac:dyDescent="0.35">
      <c r="A21" s="15"/>
      <c r="B21" s="16" t="s">
        <v>5</v>
      </c>
      <c r="C21" s="17">
        <f>SUM(C7:C20)</f>
        <v>10391018801.980001</v>
      </c>
      <c r="D21" s="18">
        <f>SUM(D7:D20)</f>
        <v>8801859544.1599998</v>
      </c>
      <c r="E21" s="18">
        <f>SUM(E7:E20)</f>
        <v>8512964060.3700018</v>
      </c>
      <c r="F21" s="18">
        <f>SUM(F7:F20)</f>
        <v>8200351027.9200001</v>
      </c>
      <c r="G21" s="18">
        <f>SUM(G7:G20)</f>
        <v>8414820022.9799986</v>
      </c>
      <c r="H21" s="32">
        <f t="shared" si="0"/>
        <v>44321013457.409996</v>
      </c>
      <c r="I21" s="35">
        <f>I7+I8+I9+I10+I11+I12+I13+I14+I15+I16+I17+I18+I19+I20</f>
        <v>1</v>
      </c>
    </row>
    <row r="22" spans="1:10" ht="20.100000000000001" customHeight="1" x14ac:dyDescent="0.25">
      <c r="B22" s="7"/>
    </row>
    <row r="35" spans="13:13" x14ac:dyDescent="0.25">
      <c r="M35" t="s">
        <v>37</v>
      </c>
    </row>
  </sheetData>
  <sortState ref="B8:H21">
    <sortCondition descending="1" ref="H8:H21"/>
  </sortState>
  <mergeCells count="2">
    <mergeCell ref="A4:I4"/>
    <mergeCell ref="A3:I3"/>
  </mergeCells>
  <printOptions horizontalCentered="1"/>
  <pageMargins left="0.2" right="0.2" top="0.25" bottom="0.25" header="0.3" footer="0.25"/>
  <pageSetup scale="65" orientation="landscape" r:id="rId1"/>
  <headerFooter>
    <oddFooter>&amp;RSource des données: AGD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 12-17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Docteur</dc:creator>
  <cp:lastModifiedBy>DIF_DIR</cp:lastModifiedBy>
  <cp:lastPrinted>2018-04-03T20:41:42Z</cp:lastPrinted>
  <dcterms:created xsi:type="dcterms:W3CDTF">2018-03-12T20:00:23Z</dcterms:created>
  <dcterms:modified xsi:type="dcterms:W3CDTF">2018-04-03T20:41:55Z</dcterms:modified>
</cp:coreProperties>
</file>